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cherung12\BETON\NVS\Merkblatt\"/>
    </mc:Choice>
  </mc:AlternateContent>
  <xr:revisionPtr revIDLastSave="0" documentId="13_ncr:1_{719CEE9F-FDBE-4787-A46C-9F0E11ABBE52}" xr6:coauthVersionLast="47" xr6:coauthVersionMax="47" xr10:uidLastSave="{00000000-0000-0000-0000-000000000000}"/>
  <bookViews>
    <workbookView xWindow="-110" yWindow="-110" windowWidth="19420" windowHeight="10420" xr2:uid="{B514385C-D540-4176-9E25-24EABA8C08E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4" i="1"/>
  <c r="E36" i="1" l="1"/>
  <c r="D35" i="1" l="1"/>
  <c r="G27" i="1" s="1"/>
  <c r="C32" i="1" s="1"/>
  <c r="C27" i="1" s="1"/>
  <c r="D36" i="1"/>
  <c r="G28" i="1" s="1"/>
  <c r="C33" i="1" s="1"/>
  <c r="C28" i="1" s="1"/>
  <c r="C20" i="1"/>
  <c r="E20" i="1" s="1"/>
  <c r="D34" i="1"/>
  <c r="G26" i="1" s="1"/>
  <c r="C31" i="1" s="1"/>
  <c r="C21" i="1"/>
  <c r="E21" i="1" s="1"/>
  <c r="C22" i="1"/>
  <c r="E22" i="1" s="1"/>
  <c r="C26" i="1" l="1"/>
  <c r="E26" i="1"/>
  <c r="E28" i="1"/>
  <c r="E27" i="1"/>
</calcChain>
</file>

<file path=xl/sharedStrings.xml><?xml version="1.0" encoding="utf-8"?>
<sst xmlns="http://schemas.openxmlformats.org/spreadsheetml/2006/main" count="67" uniqueCount="41">
  <si>
    <t>TSR-Wert</t>
  </si>
  <si>
    <t>Temperaturdehnung Naturstein</t>
  </si>
  <si>
    <t>Temperaturdehnung  Grundputz/Kleber</t>
  </si>
  <si>
    <t>°C</t>
  </si>
  <si>
    <t>mm</t>
  </si>
  <si>
    <t>m</t>
  </si>
  <si>
    <t>Nordfassade</t>
  </si>
  <si>
    <t xml:space="preserve">Ostfassade </t>
  </si>
  <si>
    <t>Süd- und Westfassade</t>
  </si>
  <si>
    <t>mm/mK</t>
  </si>
  <si>
    <t>20 bis 80</t>
  </si>
  <si>
    <t>0.006 - 0.010</t>
  </si>
  <si>
    <t>0.010 - 0.018</t>
  </si>
  <si>
    <t>Ostfassade</t>
  </si>
  <si>
    <t>Eingabedaten (in grauen Feldern)</t>
  </si>
  <si>
    <t>NVS Natursteinverband Schweiz</t>
  </si>
  <si>
    <t>-10 bis -20</t>
  </si>
  <si>
    <t>Minimaltemperatur (Winter)</t>
  </si>
  <si>
    <t>Elastische Fugenbreite</t>
  </si>
  <si>
    <t xml:space="preserve">mittlere Einbautemperatur (Natursteinplatten) </t>
  </si>
  <si>
    <t>Fugendehnung im Winter</t>
  </si>
  <si>
    <t>±</t>
  </si>
  <si>
    <r>
      <t>T</t>
    </r>
    <r>
      <rPr>
        <vertAlign val="subscript"/>
        <sz val="11"/>
        <color theme="1"/>
        <rFont val="Calibri"/>
        <family val="2"/>
        <scheme val="minor"/>
      </rPr>
      <t>E</t>
    </r>
  </si>
  <si>
    <r>
      <t>T</t>
    </r>
    <r>
      <rPr>
        <vertAlign val="subscript"/>
        <sz val="11"/>
        <color theme="1"/>
        <rFont val="Calibri"/>
        <family val="2"/>
        <scheme val="minor"/>
      </rPr>
      <t>winter</t>
    </r>
  </si>
  <si>
    <r>
      <t>α</t>
    </r>
    <r>
      <rPr>
        <vertAlign val="subscript"/>
        <sz val="11"/>
        <color theme="1"/>
        <rFont val="Calibri"/>
        <family val="2"/>
      </rPr>
      <t>N</t>
    </r>
  </si>
  <si>
    <r>
      <t>α</t>
    </r>
    <r>
      <rPr>
        <vertAlign val="subscript"/>
        <sz val="11"/>
        <color theme="1"/>
        <rFont val="Calibri"/>
        <family val="2"/>
        <scheme val="minor"/>
      </rPr>
      <t>GP</t>
    </r>
  </si>
  <si>
    <r>
      <t>α</t>
    </r>
    <r>
      <rPr>
        <vertAlign val="subscript"/>
        <sz val="11"/>
        <color theme="1"/>
        <rFont val="Calibri"/>
        <family val="2"/>
        <scheme val="minor"/>
      </rPr>
      <t>m</t>
    </r>
  </si>
  <si>
    <r>
      <t>Mittelwert α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und α</t>
    </r>
    <r>
      <rPr>
        <vertAlign val="subscript"/>
        <sz val="11"/>
        <color theme="1"/>
        <rFont val="Calibri"/>
        <family val="2"/>
        <scheme val="minor"/>
      </rPr>
      <t>GP</t>
    </r>
  </si>
  <si>
    <t>b</t>
  </si>
  <si>
    <t>Maximale Oberflächentemperatur im Sommer</t>
  </si>
  <si>
    <t>TSR</t>
  </si>
  <si>
    <t>Empfohlener maximaler Fugenabstand F</t>
  </si>
  <si>
    <r>
      <t>F</t>
    </r>
    <r>
      <rPr>
        <vertAlign val="subscript"/>
        <sz val="11"/>
        <color theme="1"/>
        <rFont val="Calibri"/>
        <family val="2"/>
        <scheme val="minor"/>
      </rPr>
      <t>N</t>
    </r>
  </si>
  <si>
    <r>
      <t>F</t>
    </r>
    <r>
      <rPr>
        <vertAlign val="subscript"/>
        <sz val="11"/>
        <color theme="1"/>
        <rFont val="Calibri"/>
        <family val="2"/>
        <scheme val="minor"/>
      </rPr>
      <t>E</t>
    </r>
  </si>
  <si>
    <r>
      <t>Δ</t>
    </r>
    <r>
      <rPr>
        <vertAlign val="subscript"/>
        <sz val="11"/>
        <color theme="1"/>
        <rFont val="Calibri"/>
        <family val="2"/>
      </rPr>
      <t>bzul</t>
    </r>
  </si>
  <si>
    <r>
      <t>T</t>
    </r>
    <r>
      <rPr>
        <vertAlign val="subscript"/>
        <sz val="11"/>
        <color theme="1"/>
        <rFont val="Calibri"/>
        <family val="2"/>
        <scheme val="minor"/>
      </rPr>
      <t>Nmax</t>
    </r>
  </si>
  <si>
    <r>
      <t>T</t>
    </r>
    <r>
      <rPr>
        <vertAlign val="subscript"/>
        <sz val="11"/>
        <color theme="1"/>
        <rFont val="Calibri"/>
        <family val="2"/>
        <scheme val="minor"/>
      </rPr>
      <t>Emax</t>
    </r>
  </si>
  <si>
    <r>
      <t>T</t>
    </r>
    <r>
      <rPr>
        <vertAlign val="subscript"/>
        <sz val="11"/>
        <color theme="1"/>
        <rFont val="Calibri"/>
        <family val="2"/>
        <scheme val="minor"/>
      </rPr>
      <t>S+Wmax</t>
    </r>
  </si>
  <si>
    <r>
      <t>F</t>
    </r>
    <r>
      <rPr>
        <vertAlign val="subscript"/>
        <sz val="11"/>
        <color theme="1"/>
        <rFont val="Calibri"/>
        <family val="2"/>
        <scheme val="minor"/>
      </rPr>
      <t>S+W</t>
    </r>
  </si>
  <si>
    <t xml:space="preserve">Maximal zulässige Fugenverformung (25 %)                                      </t>
  </si>
  <si>
    <t>Berechnung der Feldbegrenzungsfugen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</si>
</sst>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/>
    <xf numFmtId="0" fontId="9" fillId="0" borderId="0" xfId="0" applyFont="1"/>
    <xf numFmtId="49" fontId="0" fillId="0" borderId="0" xfId="0" applyNumberFormat="1" applyAlignment="1">
      <alignment horizontal="right"/>
    </xf>
    <xf numFmtId="164" fontId="0" fillId="0" borderId="0" xfId="0" applyNumberFormat="1"/>
    <xf numFmtId="164" fontId="7" fillId="0" borderId="0" xfId="0" applyNumberFormat="1" applyFont="1"/>
    <xf numFmtId="164" fontId="4" fillId="0" borderId="0" xfId="0" applyNumberFormat="1" applyFont="1"/>
    <xf numFmtId="0" fontId="2" fillId="3" borderId="0" xfId="0" applyFont="1" applyFill="1"/>
    <xf numFmtId="1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7" fillId="0" borderId="0" xfId="0" applyFont="1" applyAlignment="1">
      <alignment horizontal="right"/>
    </xf>
    <xf numFmtId="0" fontId="0" fillId="2" borderId="0" xfId="0" applyFill="1" applyProtection="1">
      <protection locked="0"/>
    </xf>
    <xf numFmtId="165" fontId="0" fillId="2" borderId="0" xfId="0" applyNumberFormat="1" applyFill="1" applyProtection="1">
      <protection locked="0"/>
    </xf>
    <xf numFmtId="0" fontId="12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91CB-4596-4531-8ED4-852317BCB6EA}">
  <dimension ref="A1:J36"/>
  <sheetViews>
    <sheetView tabSelected="1" topLeftCell="A11" zoomScale="84" zoomScaleNormal="84" workbookViewId="0">
      <selection activeCell="E12" sqref="E12"/>
    </sheetView>
  </sheetViews>
  <sheetFormatPr baseColWidth="10" defaultRowHeight="14.5" x14ac:dyDescent="0.35"/>
  <cols>
    <col min="1" max="1" width="39.36328125" customWidth="1"/>
    <col min="2" max="2" width="6.1796875" customWidth="1"/>
    <col min="3" max="3" width="11.36328125" customWidth="1"/>
    <col min="4" max="4" width="9.08984375" customWidth="1"/>
    <col min="5" max="5" width="7.36328125" customWidth="1"/>
    <col min="7" max="7" width="2" customWidth="1"/>
  </cols>
  <sheetData>
    <row r="1" spans="1:6" ht="4.5" customHeight="1" x14ac:dyDescent="0.35"/>
    <row r="2" spans="1:6" ht="15" customHeight="1" x14ac:dyDescent="0.35"/>
    <row r="3" spans="1:6" ht="21" x14ac:dyDescent="0.5">
      <c r="A3" s="9" t="s">
        <v>40</v>
      </c>
      <c r="B3" s="9"/>
    </row>
    <row r="4" spans="1:6" ht="15.5" x14ac:dyDescent="0.35">
      <c r="A4" s="10" t="s">
        <v>15</v>
      </c>
      <c r="B4" s="10"/>
    </row>
    <row r="5" spans="1:6" ht="21" x14ac:dyDescent="0.5">
      <c r="A5" s="6"/>
      <c r="B5" s="6"/>
    </row>
    <row r="6" spans="1:6" x14ac:dyDescent="0.35">
      <c r="A6" s="2" t="s">
        <v>14</v>
      </c>
      <c r="B6" s="2"/>
    </row>
    <row r="7" spans="1:6" hidden="1" x14ac:dyDescent="0.35"/>
    <row r="8" spans="1:6" ht="16.5" x14ac:dyDescent="0.45">
      <c r="A8" t="s">
        <v>19</v>
      </c>
      <c r="B8" t="s">
        <v>22</v>
      </c>
      <c r="E8" s="21">
        <v>15</v>
      </c>
      <c r="F8" t="s">
        <v>3</v>
      </c>
    </row>
    <row r="9" spans="1:6" ht="16.5" x14ac:dyDescent="0.45">
      <c r="A9" t="s">
        <v>17</v>
      </c>
      <c r="B9" t="s">
        <v>23</v>
      </c>
      <c r="C9" s="12" t="s">
        <v>16</v>
      </c>
      <c r="D9" s="11" t="s">
        <v>3</v>
      </c>
      <c r="E9" s="21">
        <v>-15</v>
      </c>
      <c r="F9" t="s">
        <v>3</v>
      </c>
    </row>
    <row r="10" spans="1:6" x14ac:dyDescent="0.35">
      <c r="A10" t="s">
        <v>0</v>
      </c>
      <c r="B10" t="s">
        <v>30</v>
      </c>
      <c r="C10" s="1" t="s">
        <v>10</v>
      </c>
      <c r="E10" s="21">
        <v>30</v>
      </c>
    </row>
    <row r="11" spans="1:6" ht="7.5" customHeight="1" x14ac:dyDescent="0.35"/>
    <row r="12" spans="1:6" ht="16.5" x14ac:dyDescent="0.45">
      <c r="A12" t="s">
        <v>1</v>
      </c>
      <c r="B12" s="23" t="s">
        <v>24</v>
      </c>
      <c r="C12" t="s">
        <v>11</v>
      </c>
      <c r="D12" t="s">
        <v>9</v>
      </c>
      <c r="E12" s="22">
        <v>6.0000000000000001E-3</v>
      </c>
      <c r="F12" t="s">
        <v>9</v>
      </c>
    </row>
    <row r="13" spans="1:6" ht="16.5" x14ac:dyDescent="0.45">
      <c r="A13" t="s">
        <v>2</v>
      </c>
      <c r="B13" t="s">
        <v>25</v>
      </c>
      <c r="C13" t="s">
        <v>12</v>
      </c>
      <c r="D13" t="s">
        <v>9</v>
      </c>
      <c r="E13" s="22">
        <v>1.7999999999999999E-2</v>
      </c>
      <c r="F13" t="s">
        <v>9</v>
      </c>
    </row>
    <row r="14" spans="1:6" ht="16.5" x14ac:dyDescent="0.45">
      <c r="A14" t="s">
        <v>27</v>
      </c>
      <c r="B14" t="s">
        <v>26</v>
      </c>
      <c r="E14">
        <f>AVERAGE(E12:E13)</f>
        <v>1.2E-2</v>
      </c>
      <c r="F14" t="s">
        <v>9</v>
      </c>
    </row>
    <row r="15" spans="1:6" ht="8.75" customHeight="1" x14ac:dyDescent="0.35"/>
    <row r="16" spans="1:6" x14ac:dyDescent="0.35">
      <c r="A16" t="s">
        <v>18</v>
      </c>
      <c r="B16" t="s">
        <v>28</v>
      </c>
      <c r="E16" s="21">
        <v>12</v>
      </c>
      <c r="F16" t="s">
        <v>4</v>
      </c>
    </row>
    <row r="17" spans="1:10" ht="16.5" x14ac:dyDescent="0.45">
      <c r="A17" t="s">
        <v>39</v>
      </c>
      <c r="B17" s="23" t="s">
        <v>34</v>
      </c>
      <c r="D17" s="20" t="s">
        <v>21</v>
      </c>
      <c r="E17" s="16">
        <f>0.25*E16</f>
        <v>3</v>
      </c>
      <c r="F17" s="5" t="s">
        <v>4</v>
      </c>
    </row>
    <row r="19" spans="1:10" x14ac:dyDescent="0.35">
      <c r="A19" s="2" t="s">
        <v>29</v>
      </c>
      <c r="B19" s="2"/>
    </row>
    <row r="20" spans="1:10" ht="16.5" x14ac:dyDescent="0.45">
      <c r="A20" t="s">
        <v>6</v>
      </c>
      <c r="B20" t="s">
        <v>35</v>
      </c>
      <c r="C20" s="17">
        <f>C34*$E$36</f>
        <v>49.399999999999991</v>
      </c>
      <c r="D20" s="18" t="s">
        <v>3</v>
      </c>
      <c r="E20" s="3">
        <f>C20</f>
        <v>49.399999999999991</v>
      </c>
      <c r="F20" s="5" t="s">
        <v>3</v>
      </c>
    </row>
    <row r="21" spans="1:10" ht="16.5" x14ac:dyDescent="0.45">
      <c r="A21" t="s">
        <v>7</v>
      </c>
      <c r="B21" t="s">
        <v>36</v>
      </c>
      <c r="C21" s="17">
        <f>C35*$E$36</f>
        <v>55.574999999999996</v>
      </c>
      <c r="D21" s="18" t="s">
        <v>3</v>
      </c>
      <c r="E21" s="3">
        <f>C21</f>
        <v>55.574999999999996</v>
      </c>
      <c r="F21" s="5" t="s">
        <v>3</v>
      </c>
    </row>
    <row r="22" spans="1:10" ht="16.5" x14ac:dyDescent="0.45">
      <c r="A22" t="s">
        <v>8</v>
      </c>
      <c r="B22" t="s">
        <v>37</v>
      </c>
      <c r="C22" s="17">
        <f>C36*$E$36</f>
        <v>61.749999999999993</v>
      </c>
      <c r="D22" s="18" t="s">
        <v>3</v>
      </c>
      <c r="E22" s="3">
        <f>C22</f>
        <v>61.749999999999993</v>
      </c>
      <c r="F22" s="5" t="s">
        <v>3</v>
      </c>
    </row>
    <row r="24" spans="1:10" hidden="1" x14ac:dyDescent="0.35"/>
    <row r="25" spans="1:10" x14ac:dyDescent="0.35">
      <c r="A25" s="2" t="s">
        <v>31</v>
      </c>
      <c r="B25" s="2"/>
      <c r="C25" s="24"/>
      <c r="D25" s="24"/>
      <c r="E25" s="25"/>
      <c r="F25" s="25"/>
      <c r="G25" s="7"/>
    </row>
    <row r="26" spans="1:10" ht="16.5" x14ac:dyDescent="0.45">
      <c r="A26" t="s">
        <v>6</v>
      </c>
      <c r="B26" t="s">
        <v>32</v>
      </c>
      <c r="C26" s="19">
        <f>IF($C$31&gt;$E$17,$E$17/(($E$8-$E$9)*$E$14),$E$17/($D$34*$E$14*$E$36))</f>
        <v>8.0971659919028358</v>
      </c>
      <c r="D26" s="18" t="s">
        <v>5</v>
      </c>
      <c r="E26" s="4">
        <f>IF($C$31&gt;$E$17,$E$17/(($E$8-$E$9)*$E$14),$E$17/($D$34*$E$14*$E$36))</f>
        <v>8.0971659919028358</v>
      </c>
      <c r="F26" s="5" t="s">
        <v>5</v>
      </c>
      <c r="G26" s="19">
        <f>$E$17/($D$34*$E$14*$E$36)</f>
        <v>8.0971659919028358</v>
      </c>
      <c r="H26" s="13"/>
      <c r="J26" s="15"/>
    </row>
    <row r="27" spans="1:10" ht="16.5" x14ac:dyDescent="0.45">
      <c r="A27" t="s">
        <v>13</v>
      </c>
      <c r="B27" t="s">
        <v>33</v>
      </c>
      <c r="C27" s="19">
        <f>IF($C$32&gt;$E$17,$E$17/(($E$8-$E$9)*$E$14),$E$17/($D$35*$E$14*$E$36))</f>
        <v>6.7476383265856956</v>
      </c>
      <c r="D27" s="18" t="s">
        <v>5</v>
      </c>
      <c r="E27" s="4">
        <f>IF($C$32&gt;$E$17,$E$17/(($E$8-$E$9)*$E$14),$E$17/($D$35*$E$14*$E$36))</f>
        <v>6.7476383265856956</v>
      </c>
      <c r="F27" s="5" t="s">
        <v>5</v>
      </c>
      <c r="G27" s="19">
        <f>$E$17/($D$35*$E$14*$E$36)</f>
        <v>6.7476383265856956</v>
      </c>
      <c r="H27" s="13"/>
      <c r="J27" s="15"/>
    </row>
    <row r="28" spans="1:10" ht="16.5" x14ac:dyDescent="0.45">
      <c r="A28" t="s">
        <v>8</v>
      </c>
      <c r="B28" t="s">
        <v>38</v>
      </c>
      <c r="C28" s="19">
        <f>IF($C$33&gt;$E$17,$E$17/(($E$8-$E$9)*$E$14),$E$17/($D$36*$E$14*$E$36))</f>
        <v>5.7836899942163109</v>
      </c>
      <c r="D28" s="18" t="s">
        <v>5</v>
      </c>
      <c r="E28" s="4">
        <f>IF($C$33&gt;$E$17,$E$17/(($E$8-$E$9)*$E$14),$E$17/($D$36*$E$14*$E$36))</f>
        <v>5.7836899942163109</v>
      </c>
      <c r="F28" s="5" t="s">
        <v>5</v>
      </c>
      <c r="G28" s="19">
        <f>$E$17/($D$36*$E$14*$E$36)</f>
        <v>5.7836899942163109</v>
      </c>
      <c r="H28" s="13"/>
      <c r="J28" s="15"/>
    </row>
    <row r="29" spans="1:10" ht="5.75" customHeight="1" x14ac:dyDescent="0.35">
      <c r="C29" s="4"/>
      <c r="D29" s="5"/>
      <c r="E29" s="13"/>
      <c r="H29" s="13"/>
      <c r="J29" s="14"/>
    </row>
    <row r="30" spans="1:10" ht="6" customHeight="1" x14ac:dyDescent="0.35">
      <c r="A30" s="18" t="s">
        <v>20</v>
      </c>
      <c r="B30" s="18"/>
      <c r="C30" s="19"/>
      <c r="D30" s="18"/>
      <c r="E30" s="13"/>
      <c r="H30" s="13"/>
      <c r="J30" s="14"/>
    </row>
    <row r="31" spans="1:10" ht="5" customHeight="1" x14ac:dyDescent="0.35">
      <c r="A31" s="7" t="s">
        <v>6</v>
      </c>
      <c r="B31" s="7"/>
      <c r="C31" s="15">
        <f>$G$26*$E$14*($E$8-$E$9)</f>
        <v>2.9149797570850211</v>
      </c>
      <c r="D31" s="7" t="s">
        <v>4</v>
      </c>
      <c r="E31" s="13"/>
      <c r="H31" s="13"/>
      <c r="J31" s="14"/>
    </row>
    <row r="32" spans="1:10" s="13" customFormat="1" ht="3.5" customHeight="1" x14ac:dyDescent="0.35">
      <c r="A32" s="7" t="s">
        <v>13</v>
      </c>
      <c r="B32" s="7"/>
      <c r="C32" s="15">
        <f>$G$27*$E$14*($E$8-$E$9)</f>
        <v>2.4291497975708505</v>
      </c>
      <c r="D32" s="7" t="s">
        <v>4</v>
      </c>
    </row>
    <row r="33" spans="1:5" ht="5" customHeight="1" x14ac:dyDescent="0.35">
      <c r="A33" s="7" t="s">
        <v>8</v>
      </c>
      <c r="B33" s="7"/>
      <c r="C33" s="15">
        <f>$G$28*$E$14*($E$8-$E$9)</f>
        <v>2.082128397917872</v>
      </c>
      <c r="D33" s="7" t="s">
        <v>4</v>
      </c>
    </row>
    <row r="34" spans="1:5" ht="6" customHeight="1" x14ac:dyDescent="0.35">
      <c r="C34" s="7">
        <v>40</v>
      </c>
      <c r="D34" s="7">
        <f>C34-$E$8</f>
        <v>25</v>
      </c>
      <c r="E34" s="7">
        <v>1.4</v>
      </c>
    </row>
    <row r="35" spans="1:5" ht="4.25" customHeight="1" x14ac:dyDescent="0.35">
      <c r="A35" s="2"/>
      <c r="B35" s="2"/>
      <c r="C35" s="7">
        <v>45</v>
      </c>
      <c r="D35" s="7">
        <f>C35-$E$8</f>
        <v>30</v>
      </c>
      <c r="E35" s="7">
        <v>-5.4999999999999997E-3</v>
      </c>
    </row>
    <row r="36" spans="1:5" ht="4.5" customHeight="1" x14ac:dyDescent="0.35">
      <c r="C36" s="7">
        <v>50</v>
      </c>
      <c r="D36" s="7">
        <f>C36-$E$8</f>
        <v>35</v>
      </c>
      <c r="E36" s="8">
        <f>E34+E35*$E$10</f>
        <v>1.2349999999999999</v>
      </c>
    </row>
  </sheetData>
  <sheetProtection algorithmName="SHA-512" hashValue="/MuNsxnHv43qApaqbJ8i/Dw5/nHcwkNqLOsk5qN1gVHwaPvIXDLRuPWKz2nVlAjWy6BDFYYqEEp/rzBbv9eFuA==" saltValue="ijJ9icsFalcurdE14NBwTg==" spinCount="100000" sheet="1" selectLockedCells="1"/>
  <protectedRanges>
    <protectedRange algorithmName="SHA-512" hashValue="wFyV2pMiWEdI4KhB86k8C3LMz9JBj6Zm56rp09j/O0F5VxYouA6uNn92xyUr+wi+Kl8Ge5T6MbWUVOD9DXdEag==" saltValue="NVuOYiLg4sL5/6EyW/SrTg==" spinCount="100000" sqref="E16:E17" name="Bereich3"/>
    <protectedRange algorithmName="SHA-512" hashValue="1OzZqsqeHqXVAibXABE5JXJHj3KT7jRlo2ql9evyzoBrJIX8XTwOHVz7iOyRHQ0Ay0fX/MBo1V+w5gXV1/qW5Q==" saltValue="vAvZoe1ZbTWYZqgXeTAAGw==" spinCount="100000" sqref="E12:E13" name="Bereich1"/>
    <protectedRange algorithmName="SHA-512" hashValue="ziQOTmn9Wsrd9g+9x7G4yS7aBciibQV+krvuxqvI9GbpKl4lbca3ZLDATa5EV+kgMWY7U/UUyZbJf7HGDEh6/A==" saltValue="jlxWUaXZczHD68u7HMzulQ==" spinCount="100000" sqref="E8:E13" name="Bereich2"/>
  </protectedRanges>
  <mergeCells count="2">
    <mergeCell ref="C25:D25"/>
    <mergeCell ref="E25:F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Epple Hansjörg</dc:creator>
  <cp:lastModifiedBy>Epple Hansjörg</cp:lastModifiedBy>
  <cp:lastPrinted>2022-02-07T10:51:19Z</cp:lastPrinted>
  <dcterms:created xsi:type="dcterms:W3CDTF">2022-01-31T21:44:24Z</dcterms:created>
  <dcterms:modified xsi:type="dcterms:W3CDTF">2023-06-22T06:59:25Z</dcterms:modified>
</cp:coreProperties>
</file>